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ИДП\Desktop\"/>
    </mc:Choice>
  </mc:AlternateContent>
  <bookViews>
    <workbookView xWindow="0" yWindow="0" windowWidth="28770" windowHeight="11055"/>
  </bookViews>
  <sheets>
    <sheet name="30.09.2026г.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35" i="6" l="1"/>
  <c r="W10" i="6" l="1"/>
  <c r="V40" i="6"/>
  <c r="U40" i="6"/>
  <c r="T40" i="6"/>
  <c r="S40" i="6"/>
  <c r="R40" i="6"/>
  <c r="Q40" i="6"/>
  <c r="P40" i="6"/>
  <c r="O40" i="6"/>
  <c r="N40" i="6"/>
  <c r="M40" i="6"/>
  <c r="W33" i="6"/>
  <c r="V33" i="6"/>
  <c r="U33" i="6"/>
  <c r="W39" i="6" l="1"/>
  <c r="P8" i="6"/>
  <c r="V8" i="6" s="1"/>
  <c r="W8" i="6" s="1"/>
  <c r="O8" i="6"/>
  <c r="U8" i="6" s="1"/>
  <c r="W36" i="6" l="1"/>
  <c r="W30" i="6" l="1"/>
  <c r="W25" i="6"/>
  <c r="W37" i="6"/>
  <c r="W17" i="6"/>
  <c r="W29" i="6"/>
  <c r="W24" i="6"/>
  <c r="W22" i="6"/>
  <c r="W14" i="6"/>
  <c r="W34" i="6"/>
  <c r="V34" i="6"/>
  <c r="U34" i="6"/>
  <c r="L40" i="6" l="1"/>
</calcChain>
</file>

<file path=xl/sharedStrings.xml><?xml version="1.0" encoding="utf-8"?>
<sst xmlns="http://schemas.openxmlformats.org/spreadsheetml/2006/main" count="75" uniqueCount="56">
  <si>
    <t>№</t>
  </si>
  <si>
    <t>ДГС/ДЛС</t>
  </si>
  <si>
    <t>на корен</t>
  </si>
  <si>
    <t>от склад</t>
  </si>
  <si>
    <t>общо</t>
  </si>
  <si>
    <t>игл. д-ва</t>
  </si>
  <si>
    <t>шир. д-ва</t>
  </si>
  <si>
    <t>пр.куб.м</t>
  </si>
  <si>
    <t>бр. дом.</t>
  </si>
  <si>
    <t>от временен склад</t>
  </si>
  <si>
    <t>от централен склад</t>
  </si>
  <si>
    <t>доставени до адрес</t>
  </si>
  <si>
    <t>от склад/адрес</t>
  </si>
  <si>
    <t>ИНФОРМАЦИЯ</t>
  </si>
  <si>
    <t>%</t>
  </si>
  <si>
    <r>
      <t>Отчетено количество (ТРАНСПОРТИРАНИ) дърва за огрев за директни продажби на физически лица по списъци от кметствата  по ценоразпис /</t>
    </r>
    <r>
      <rPr>
        <b/>
        <sz val="10"/>
        <color theme="1"/>
        <rFont val="Verdana"/>
        <family val="2"/>
        <charset val="204"/>
      </rPr>
      <t>на корен и от склад</t>
    </r>
    <r>
      <rPr>
        <sz val="10"/>
        <color theme="1"/>
        <rFont val="Verdana"/>
        <family val="2"/>
        <charset val="204"/>
      </rPr>
      <t>/</t>
    </r>
  </si>
  <si>
    <t xml:space="preserve">Определено за 2025 г. количество дърва за огрев за директни продажби на ФЛ по списъци от кметствата, пр. куб. м                                </t>
  </si>
  <si>
    <t>ДГС Кипилово</t>
  </si>
  <si>
    <t>ДГС Тича</t>
  </si>
  <si>
    <t>ДГС Звездец</t>
  </si>
  <si>
    <t>ДГС Ново Паничарево</t>
  </si>
  <si>
    <t>ДГС Малко Търново</t>
  </si>
  <si>
    <t>ДГС Айтос</t>
  </si>
  <si>
    <t>ДЛС Мазалат</t>
  </si>
  <si>
    <t>ДГС Котел</t>
  </si>
  <si>
    <t>ДГС Средец</t>
  </si>
  <si>
    <t>ДЛС Тополовград</t>
  </si>
  <si>
    <t>ДЛС Тунджа</t>
  </si>
  <si>
    <t>ДГС Царево</t>
  </si>
  <si>
    <t>ДГС Мъглиж</t>
  </si>
  <si>
    <t>ДЛС Граматиково</t>
  </si>
  <si>
    <t>ДГС Твърдица</t>
  </si>
  <si>
    <t>ДГС Казанлък</t>
  </si>
  <si>
    <t>ДГС Стара река</t>
  </si>
  <si>
    <t>ДГС Елхово</t>
  </si>
  <si>
    <t>ДГС Карнобат</t>
  </si>
  <si>
    <t>ДГС Гурково</t>
  </si>
  <si>
    <t>ДГС  Сливен</t>
  </si>
  <si>
    <t>ДЛС Ропотамо</t>
  </si>
  <si>
    <t>ДГС Кости</t>
  </si>
  <si>
    <t>ДГС Свиленград</t>
  </si>
  <si>
    <t>ДГС Маджарово</t>
  </si>
  <si>
    <t>ДГС Хасково</t>
  </si>
  <si>
    <t>ДГС Стара Загора</t>
  </si>
  <si>
    <t>ДГС Нова Загора</t>
  </si>
  <si>
    <t>ДГС Бургас</t>
  </si>
  <si>
    <t>ДГС Чирпан</t>
  </si>
  <si>
    <t>ДГС Ивайловград</t>
  </si>
  <si>
    <t>ДЛС Несебър</t>
  </si>
  <si>
    <r>
      <t>Утвърдени цени за продажба на дърва за огрев на ФЛ на временен склад без вкл. транспорт и товарене, евро</t>
    </r>
    <r>
      <rPr>
        <b/>
        <sz val="10"/>
        <color theme="1"/>
        <rFont val="Verdana"/>
        <family val="2"/>
        <charset val="204"/>
      </rPr>
      <t>/простр.куб.м с ВКЛЮЧЕНО ДДС</t>
    </r>
  </si>
  <si>
    <r>
      <t>Утвърдени цени за продажба на дърва за огрев на ФЛ на централен склад,</t>
    </r>
    <r>
      <rPr>
        <b/>
        <sz val="10"/>
        <color theme="1"/>
        <rFont val="Verdana"/>
        <family val="2"/>
        <charset val="204"/>
      </rPr>
      <t xml:space="preserve"> евро/простр.куб.м С ВКЛЮЧЕНО ДДС</t>
    </r>
  </si>
  <si>
    <r>
      <t>Утвърдени цени за продажба на дърва за огрев на ФЛ доставени до адрес (с вкл. транспорт и товарене)</t>
    </r>
    <r>
      <rPr>
        <b/>
        <sz val="10"/>
        <color theme="1"/>
        <rFont val="Verdana"/>
        <family val="2"/>
        <charset val="204"/>
      </rPr>
      <t>, евро/простр.куб.м С ВКЛЮЧЕНО ДДС</t>
    </r>
  </si>
  <si>
    <t xml:space="preserve"> </t>
  </si>
  <si>
    <t>30.67</t>
  </si>
  <si>
    <t>ОБЩО ЮИДП ДП</t>
  </si>
  <si>
    <t>за количествата дърва за огрев за директни продажби на физически лица от ДГТ на ТП ДГС/ДЛС, определени по списъци от кметовете на населените места, в обхвата им на дейност на ЮИДП ДП гр. Сливен към 30.09.2026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</si>
</sst>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name val="Arial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Verdana"/>
      <family val="2"/>
      <charset val="204"/>
    </font>
    <font>
      <sz val="12"/>
      <name val="Verdana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rgb="FFFF0000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0" fontId="10" fillId="0" borderId="0"/>
    <xf numFmtId="0" fontId="3" fillId="0" borderId="0"/>
  </cellStyleXfs>
  <cellXfs count="280">
    <xf numFmtId="0" fontId="0" fillId="0" borderId="0" xfId="0"/>
    <xf numFmtId="0" fontId="5" fillId="2" borderId="18" xfId="2" applyFont="1" applyFill="1" applyBorder="1" applyAlignment="1">
      <alignment horizontal="center" vertical="center" wrapText="1"/>
    </xf>
    <xf numFmtId="0" fontId="7" fillId="5" borderId="7" xfId="0" applyFont="1" applyFill="1" applyBorder="1"/>
    <xf numFmtId="0" fontId="4" fillId="5" borderId="10" xfId="0" applyFont="1" applyFill="1" applyBorder="1"/>
    <xf numFmtId="0" fontId="4" fillId="5" borderId="12" xfId="0" applyFont="1" applyFill="1" applyBorder="1"/>
    <xf numFmtId="0" fontId="4" fillId="5" borderId="11" xfId="0" applyFont="1" applyFill="1" applyBorder="1"/>
    <xf numFmtId="0" fontId="7" fillId="5" borderId="6" xfId="0" applyFont="1" applyFill="1" applyBorder="1"/>
    <xf numFmtId="0" fontId="7" fillId="5" borderId="9" xfId="0" applyFont="1" applyFill="1" applyBorder="1"/>
    <xf numFmtId="0" fontId="7" fillId="5" borderId="24" xfId="0" applyFont="1" applyFill="1" applyBorder="1"/>
    <xf numFmtId="0" fontId="7" fillId="5" borderId="13" xfId="0" applyFont="1" applyFill="1" applyBorder="1"/>
    <xf numFmtId="0" fontId="8" fillId="2" borderId="6" xfId="0" applyFont="1" applyFill="1" applyBorder="1"/>
    <xf numFmtId="0" fontId="8" fillId="2" borderId="8" xfId="0" applyFont="1" applyFill="1" applyBorder="1"/>
    <xf numFmtId="0" fontId="4" fillId="2" borderId="10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right"/>
    </xf>
    <xf numFmtId="3" fontId="0" fillId="0" borderId="0" xfId="0" applyNumberFormat="1"/>
    <xf numFmtId="0" fontId="2" fillId="0" borderId="7" xfId="0" applyFont="1" applyFill="1" applyBorder="1"/>
    <xf numFmtId="1" fontId="2" fillId="2" borderId="7" xfId="0" applyNumberFormat="1" applyFont="1" applyFill="1" applyBorder="1"/>
    <xf numFmtId="1" fontId="2" fillId="2" borderId="9" xfId="3" applyNumberFormat="1" applyFont="1" applyFill="1" applyBorder="1" applyAlignment="1">
      <alignment horizontal="center"/>
    </xf>
    <xf numFmtId="0" fontId="4" fillId="2" borderId="13" xfId="0" applyFont="1" applyFill="1" applyBorder="1"/>
    <xf numFmtId="0" fontId="9" fillId="0" borderId="27" xfId="0" applyFont="1" applyBorder="1"/>
    <xf numFmtId="1" fontId="11" fillId="2" borderId="12" xfId="0" applyNumberFormat="1" applyFont="1" applyFill="1" applyBorder="1"/>
    <xf numFmtId="1" fontId="11" fillId="2" borderId="11" xfId="0" applyNumberFormat="1" applyFont="1" applyFill="1" applyBorder="1"/>
    <xf numFmtId="1" fontId="4" fillId="0" borderId="9" xfId="0" applyNumberFormat="1" applyFont="1" applyBorder="1" applyAlignment="1">
      <alignment horizontal="center"/>
    </xf>
    <xf numFmtId="0" fontId="2" fillId="2" borderId="24" xfId="0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right"/>
    </xf>
    <xf numFmtId="1" fontId="0" fillId="0" borderId="9" xfId="0" applyNumberFormat="1" applyBorder="1" applyAlignment="1">
      <alignment horizontal="center" vertical="center"/>
    </xf>
    <xf numFmtId="3" fontId="2" fillId="2" borderId="13" xfId="0" applyNumberFormat="1" applyFont="1" applyFill="1" applyBorder="1"/>
    <xf numFmtId="1" fontId="12" fillId="0" borderId="28" xfId="0" applyNumberFormat="1" applyFont="1" applyBorder="1" applyAlignment="1">
      <alignment horizontal="center"/>
    </xf>
    <xf numFmtId="1" fontId="0" fillId="2" borderId="9" xfId="0" applyNumberFormat="1" applyFill="1" applyBorder="1" applyAlignment="1">
      <alignment horizontal="center"/>
    </xf>
    <xf numFmtId="2" fontId="4" fillId="2" borderId="11" xfId="0" applyNumberFormat="1" applyFont="1" applyFill="1" applyBorder="1"/>
    <xf numFmtId="0" fontId="2" fillId="0" borderId="29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right" vertical="center"/>
    </xf>
    <xf numFmtId="2" fontId="4" fillId="2" borderId="11" xfId="0" applyNumberFormat="1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24" xfId="0" applyFont="1" applyFill="1" applyBorder="1" applyAlignment="1">
      <alignment horizontal="right" vertical="center"/>
    </xf>
    <xf numFmtId="3" fontId="2" fillId="2" borderId="13" xfId="0" applyNumberFormat="1" applyFont="1" applyFill="1" applyBorder="1" applyAlignment="1">
      <alignment horizontal="right" vertical="center"/>
    </xf>
    <xf numFmtId="0" fontId="4" fillId="0" borderId="9" xfId="1" applyFont="1" applyBorder="1" applyAlignment="1">
      <alignment horizontal="center" vertical="center" wrapText="1"/>
    </xf>
    <xf numFmtId="0" fontId="2" fillId="2" borderId="10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0" fontId="2" fillId="2" borderId="6" xfId="0" applyFont="1" applyFill="1" applyBorder="1"/>
    <xf numFmtId="0" fontId="2" fillId="2" borderId="9" xfId="0" applyFont="1" applyFill="1" applyBorder="1"/>
    <xf numFmtId="1" fontId="2" fillId="2" borderId="8" xfId="0" applyNumberFormat="1" applyFont="1" applyFill="1" applyBorder="1"/>
    <xf numFmtId="0" fontId="2" fillId="2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1" fillId="0" borderId="17" xfId="0" applyFont="1" applyBorder="1"/>
    <xf numFmtId="3" fontId="1" fillId="2" borderId="17" xfId="0" applyNumberFormat="1" applyFont="1" applyFill="1" applyBorder="1"/>
    <xf numFmtId="3" fontId="1" fillId="2" borderId="19" xfId="0" applyNumberFormat="1" applyFont="1" applyFill="1" applyBorder="1"/>
    <xf numFmtId="0" fontId="4" fillId="2" borderId="7" xfId="0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0" fontId="4" fillId="0" borderId="25" xfId="1" applyFont="1" applyBorder="1" applyAlignment="1">
      <alignment horizontal="center" vertical="center" wrapText="1"/>
    </xf>
    <xf numFmtId="0" fontId="4" fillId="2" borderId="6" xfId="0" applyFont="1" applyFill="1" applyBorder="1"/>
    <xf numFmtId="0" fontId="4" fillId="2" borderId="25" xfId="0" applyFont="1" applyFill="1" applyBorder="1"/>
    <xf numFmtId="1" fontId="4" fillId="2" borderId="11" xfId="0" applyNumberFormat="1" applyFont="1" applyFill="1" applyBorder="1"/>
    <xf numFmtId="4" fontId="5" fillId="2" borderId="18" xfId="0" applyNumberFormat="1" applyFont="1" applyFill="1" applyBorder="1"/>
    <xf numFmtId="2" fontId="2" fillId="2" borderId="9" xfId="0" applyNumberFormat="1" applyFont="1" applyFill="1" applyBorder="1"/>
    <xf numFmtId="0" fontId="2" fillId="2" borderId="6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0" fontId="4" fillId="2" borderId="11" xfId="2" applyFont="1" applyFill="1" applyBorder="1" applyAlignment="1">
      <alignment horizontal="left" vertical="center" wrapText="1"/>
    </xf>
    <xf numFmtId="0" fontId="4" fillId="2" borderId="10" xfId="0" applyFont="1" applyFill="1" applyBorder="1"/>
    <xf numFmtId="0" fontId="4" fillId="2" borderId="12" xfId="0" applyFont="1" applyFill="1" applyBorder="1"/>
    <xf numFmtId="0" fontId="4" fillId="2" borderId="11" xfId="0" applyFont="1" applyFill="1" applyBorder="1"/>
    <xf numFmtId="2" fontId="4" fillId="2" borderId="7" xfId="0" applyNumberFormat="1" applyFont="1" applyFill="1" applyBorder="1"/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2" borderId="30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2" borderId="11" xfId="0" applyFont="1" applyFill="1" applyBorder="1"/>
    <xf numFmtId="0" fontId="4" fillId="0" borderId="17" xfId="1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" fillId="3" borderId="32" xfId="0" applyFont="1" applyFill="1" applyBorder="1" applyAlignment="1">
      <alignment horizontal="center"/>
    </xf>
    <xf numFmtId="0" fontId="2" fillId="3" borderId="33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4" fillId="2" borderId="22" xfId="0" applyFont="1" applyFill="1" applyBorder="1"/>
    <xf numFmtId="0" fontId="4" fillId="2" borderId="24" xfId="0" applyFont="1" applyFill="1" applyBorder="1"/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0" borderId="8" xfId="0" applyNumberFormat="1" applyFont="1" applyFill="1" applyBorder="1"/>
    <xf numFmtId="1" fontId="2" fillId="0" borderId="12" xfId="0" applyNumberFormat="1" applyFont="1" applyFill="1" applyBorder="1"/>
    <xf numFmtId="1" fontId="2" fillId="0" borderId="11" xfId="0" applyNumberFormat="1" applyFont="1" applyFill="1" applyBorder="1"/>
    <xf numFmtId="0" fontId="2" fillId="0" borderId="12" xfId="0" applyFont="1" applyFill="1" applyBorder="1"/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7" fillId="5" borderId="10" xfId="4" applyFont="1" applyFill="1" applyBorder="1"/>
    <xf numFmtId="0" fontId="7" fillId="5" borderId="12" xfId="4" applyFont="1" applyFill="1" applyBorder="1"/>
    <xf numFmtId="1" fontId="7" fillId="5" borderId="12" xfId="4" applyNumberFormat="1" applyFont="1" applyFill="1" applyBorder="1"/>
    <xf numFmtId="1" fontId="7" fillId="5" borderId="11" xfId="4" applyNumberFormat="1" applyFont="1" applyFill="1" applyBorder="1"/>
    <xf numFmtId="1" fontId="7" fillId="5" borderId="8" xfId="4" applyNumberFormat="1" applyFont="1" applyFill="1" applyBorder="1"/>
    <xf numFmtId="1" fontId="7" fillId="0" borderId="12" xfId="4" applyNumberFormat="1" applyFont="1" applyFill="1" applyBorder="1"/>
    <xf numFmtId="1" fontId="10" fillId="0" borderId="9" xfId="4" applyNumberFormat="1" applyBorder="1" applyAlignment="1">
      <alignment horizontal="center"/>
    </xf>
    <xf numFmtId="0" fontId="7" fillId="0" borderId="12" xfId="4" applyFont="1" applyFill="1" applyBorder="1"/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6" xfId="0" applyFont="1" applyFill="1" applyBorder="1"/>
    <xf numFmtId="0" fontId="2" fillId="2" borderId="8" xfId="0" applyFont="1" applyFill="1" applyBorder="1"/>
    <xf numFmtId="0" fontId="4" fillId="2" borderId="8" xfId="0" applyFont="1" applyFill="1" applyBorder="1"/>
    <xf numFmtId="1" fontId="4" fillId="2" borderId="8" xfId="0" applyNumberFormat="1" applyFont="1" applyFill="1" applyBorder="1"/>
    <xf numFmtId="0" fontId="11" fillId="2" borderId="8" xfId="0" applyFont="1" applyFill="1" applyBorder="1"/>
    <xf numFmtId="1" fontId="11" fillId="2" borderId="8" xfId="0" applyNumberFormat="1" applyFont="1" applyFill="1" applyBorder="1"/>
    <xf numFmtId="1" fontId="2" fillId="2" borderId="12" xfId="0" applyNumberFormat="1" applyFont="1" applyFill="1" applyBorder="1" applyAlignment="1"/>
    <xf numFmtId="1" fontId="2" fillId="2" borderId="11" xfId="0" applyNumberFormat="1" applyFont="1" applyFill="1" applyBorder="1" applyAlignment="1"/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1" fontId="2" fillId="2" borderId="12" xfId="0" applyNumberFormat="1" applyFont="1" applyFill="1" applyBorder="1" applyAlignment="1">
      <alignment horizontal="right" vertical="center"/>
    </xf>
    <xf numFmtId="1" fontId="2" fillId="2" borderId="11" xfId="0" applyNumberFormat="1" applyFont="1" applyFill="1" applyBorder="1" applyAlignment="1">
      <alignment horizontal="right" vertical="center"/>
    </xf>
    <xf numFmtId="1" fontId="2" fillId="2" borderId="8" xfId="0" applyNumberFormat="1" applyFont="1" applyFill="1" applyBorder="1" applyAlignment="1">
      <alignment horizontal="right" vertic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2" xfId="0" applyFont="1" applyFill="1" applyBorder="1" applyAlignment="1"/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1" fontId="0" fillId="0" borderId="9" xfId="3" applyNumberFormat="1" applyFon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2" borderId="9" xfId="0" applyNumberFormat="1" applyFill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0" fillId="0" borderId="9" xfId="0" applyNumberForma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3" fontId="1" fillId="2" borderId="19" xfId="0" applyNumberFormat="1" applyFont="1" applyFill="1" applyBorder="1"/>
    <xf numFmtId="1" fontId="2" fillId="2" borderId="12" xfId="0" applyNumberFormat="1" applyFont="1" applyFill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2" fillId="2" borderId="8" xfId="0" applyNumberFormat="1" applyFont="1" applyFill="1" applyBorder="1" applyAlignment="1"/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6">
    <cellStyle name="Normal 2" xfId="2"/>
    <cellStyle name="Normal 3" xfId="1"/>
    <cellStyle name="Normal_Sheet1" xfId="5"/>
    <cellStyle name="Нормален" xfId="0" builtinId="0"/>
    <cellStyle name="Нормален 2" xfId="4"/>
    <cellStyle name="Процент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tabSelected="1" topLeftCell="A11" zoomScaleNormal="100" workbookViewId="0">
      <selection activeCell="AA29" sqref="AA29"/>
    </sheetView>
  </sheetViews>
  <sheetFormatPr defaultRowHeight="15" x14ac:dyDescent="0.25"/>
  <cols>
    <col min="1" max="1" width="4" customWidth="1"/>
    <col min="2" max="2" width="22.140625" customWidth="1"/>
    <col min="8" max="8" width="10.7109375" customWidth="1"/>
    <col min="10" max="10" width="11.42578125" customWidth="1"/>
    <col min="12" max="12" width="10.42578125" customWidth="1"/>
    <col min="16" max="16" width="10.28515625" customWidth="1"/>
    <col min="22" max="22" width="10.140625" customWidth="1"/>
  </cols>
  <sheetData>
    <row r="2" spans="1:23" x14ac:dyDescent="0.25">
      <c r="A2" s="256" t="s">
        <v>13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</row>
    <row r="3" spans="1:23" ht="30" customHeight="1" thickBot="1" x14ac:dyDescent="0.3">
      <c r="A3" s="257" t="s">
        <v>55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</row>
    <row r="4" spans="1:23" ht="64.5" customHeight="1" x14ac:dyDescent="0.25">
      <c r="A4" s="258" t="s">
        <v>0</v>
      </c>
      <c r="B4" s="261" t="s">
        <v>1</v>
      </c>
      <c r="C4" s="264" t="s">
        <v>49</v>
      </c>
      <c r="D4" s="265"/>
      <c r="E4" s="265"/>
      <c r="F4" s="266"/>
      <c r="G4" s="267" t="s">
        <v>50</v>
      </c>
      <c r="H4" s="268"/>
      <c r="I4" s="267" t="s">
        <v>51</v>
      </c>
      <c r="J4" s="268"/>
      <c r="K4" s="271" t="s">
        <v>16</v>
      </c>
      <c r="L4" s="272"/>
      <c r="M4" s="273" t="s">
        <v>15</v>
      </c>
      <c r="N4" s="274"/>
      <c r="O4" s="274"/>
      <c r="P4" s="274"/>
      <c r="Q4" s="274"/>
      <c r="R4" s="274"/>
      <c r="S4" s="274"/>
      <c r="T4" s="274"/>
      <c r="U4" s="274"/>
      <c r="V4" s="275"/>
      <c r="W4" s="276"/>
    </row>
    <row r="5" spans="1:23" ht="48.75" customHeight="1" x14ac:dyDescent="0.25">
      <c r="A5" s="259"/>
      <c r="B5" s="262"/>
      <c r="C5" s="277" t="s">
        <v>2</v>
      </c>
      <c r="D5" s="278"/>
      <c r="E5" s="278" t="s">
        <v>3</v>
      </c>
      <c r="F5" s="279"/>
      <c r="G5" s="269"/>
      <c r="H5" s="270"/>
      <c r="I5" s="269"/>
      <c r="J5" s="270"/>
      <c r="K5" s="61" t="s">
        <v>2</v>
      </c>
      <c r="L5" s="43" t="s">
        <v>12</v>
      </c>
      <c r="M5" s="277" t="s">
        <v>2</v>
      </c>
      <c r="N5" s="278"/>
      <c r="O5" s="278" t="s">
        <v>9</v>
      </c>
      <c r="P5" s="278"/>
      <c r="Q5" s="278" t="s">
        <v>10</v>
      </c>
      <c r="R5" s="278"/>
      <c r="S5" s="278" t="s">
        <v>11</v>
      </c>
      <c r="T5" s="278"/>
      <c r="U5" s="253" t="s">
        <v>4</v>
      </c>
      <c r="V5" s="254"/>
      <c r="W5" s="255"/>
    </row>
    <row r="6" spans="1:23" ht="26.25" thickBot="1" x14ac:dyDescent="0.3">
      <c r="A6" s="260"/>
      <c r="B6" s="263"/>
      <c r="C6" s="35" t="s">
        <v>5</v>
      </c>
      <c r="D6" s="74" t="s">
        <v>6</v>
      </c>
      <c r="E6" s="74" t="s">
        <v>5</v>
      </c>
      <c r="F6" s="75" t="s">
        <v>6</v>
      </c>
      <c r="G6" s="35" t="s">
        <v>5</v>
      </c>
      <c r="H6" s="76" t="s">
        <v>6</v>
      </c>
      <c r="I6" s="35" t="s">
        <v>5</v>
      </c>
      <c r="J6" s="76" t="s">
        <v>6</v>
      </c>
      <c r="K6" s="77" t="s">
        <v>7</v>
      </c>
      <c r="L6" s="78" t="s">
        <v>7</v>
      </c>
      <c r="M6" s="79" t="s">
        <v>8</v>
      </c>
      <c r="N6" s="80" t="s">
        <v>7</v>
      </c>
      <c r="O6" s="80" t="s">
        <v>8</v>
      </c>
      <c r="P6" s="80" t="s">
        <v>7</v>
      </c>
      <c r="Q6" s="80" t="s">
        <v>8</v>
      </c>
      <c r="R6" s="80" t="s">
        <v>7</v>
      </c>
      <c r="S6" s="80" t="s">
        <v>8</v>
      </c>
      <c r="T6" s="81" t="s">
        <v>7</v>
      </c>
      <c r="U6" s="80" t="s">
        <v>8</v>
      </c>
      <c r="V6" s="80" t="s">
        <v>7</v>
      </c>
      <c r="W6" s="82" t="s">
        <v>14</v>
      </c>
    </row>
    <row r="7" spans="1:23" ht="15.75" thickBot="1" x14ac:dyDescent="0.3">
      <c r="A7" s="84"/>
      <c r="B7" s="85">
        <v>1</v>
      </c>
      <c r="C7" s="86">
        <v>2</v>
      </c>
      <c r="D7" s="87">
        <v>3</v>
      </c>
      <c r="E7" s="87">
        <v>4</v>
      </c>
      <c r="F7" s="85">
        <v>5</v>
      </c>
      <c r="G7" s="86">
        <v>6</v>
      </c>
      <c r="H7" s="88">
        <v>7</v>
      </c>
      <c r="I7" s="89">
        <v>8</v>
      </c>
      <c r="J7" s="88">
        <v>9</v>
      </c>
      <c r="K7" s="90">
        <v>10</v>
      </c>
      <c r="L7" s="91">
        <v>11</v>
      </c>
      <c r="M7" s="86">
        <v>12</v>
      </c>
      <c r="N7" s="87">
        <v>13</v>
      </c>
      <c r="O7" s="87">
        <v>14</v>
      </c>
      <c r="P7" s="87">
        <v>15</v>
      </c>
      <c r="Q7" s="87">
        <v>16</v>
      </c>
      <c r="R7" s="87">
        <v>17</v>
      </c>
      <c r="S7" s="87">
        <v>18</v>
      </c>
      <c r="T7" s="85">
        <v>19</v>
      </c>
      <c r="U7" s="92">
        <v>20</v>
      </c>
      <c r="V7" s="92">
        <v>21</v>
      </c>
      <c r="W7" s="93">
        <v>22</v>
      </c>
    </row>
    <row r="8" spans="1:23" x14ac:dyDescent="0.25">
      <c r="A8" s="44">
        <v>1</v>
      </c>
      <c r="B8" s="83" t="s">
        <v>22</v>
      </c>
      <c r="C8" s="94"/>
      <c r="D8" s="71"/>
      <c r="E8" s="95"/>
      <c r="F8" s="72">
        <v>36.85</v>
      </c>
      <c r="G8" s="70"/>
      <c r="H8" s="95"/>
      <c r="I8" s="70"/>
      <c r="J8" s="95"/>
      <c r="K8" s="70"/>
      <c r="L8" s="46">
        <v>56500</v>
      </c>
      <c r="M8" s="94"/>
      <c r="N8" s="71"/>
      <c r="O8" s="221">
        <f>5126+256+271</f>
        <v>5653</v>
      </c>
      <c r="P8" s="222">
        <f>27065+2534-830+2626+2263</f>
        <v>33658</v>
      </c>
      <c r="Q8" s="221"/>
      <c r="R8" s="222"/>
      <c r="S8" s="222"/>
      <c r="T8" s="223"/>
      <c r="U8" s="224">
        <f>SUM(M8,O8,Q8,S8)</f>
        <v>5653</v>
      </c>
      <c r="V8" s="224">
        <f>SUM(N8,P8,R8,T8)</f>
        <v>33658</v>
      </c>
      <c r="W8" s="225">
        <f>V8/L8*100</f>
        <v>59.571681415929199</v>
      </c>
    </row>
    <row r="9" spans="1:23" x14ac:dyDescent="0.25">
      <c r="A9" s="49">
        <v>2</v>
      </c>
      <c r="B9" s="52" t="s">
        <v>45</v>
      </c>
      <c r="C9" s="70"/>
      <c r="D9" s="71"/>
      <c r="E9" s="71"/>
      <c r="F9" s="72">
        <v>36.799999999999997</v>
      </c>
      <c r="G9" s="49"/>
      <c r="H9" s="50"/>
      <c r="I9" s="49"/>
      <c r="J9" s="50"/>
      <c r="K9" s="59"/>
      <c r="L9" s="46">
        <v>3500</v>
      </c>
      <c r="M9" s="108"/>
      <c r="N9" s="109"/>
      <c r="O9" s="109">
        <v>451</v>
      </c>
      <c r="P9" s="110">
        <v>3561</v>
      </c>
      <c r="Q9" s="109"/>
      <c r="R9" s="110"/>
      <c r="S9" s="110"/>
      <c r="T9" s="111"/>
      <c r="U9" s="112">
        <v>451</v>
      </c>
      <c r="V9" s="112">
        <v>3561</v>
      </c>
      <c r="W9" s="113">
        <v>101.74285714285713</v>
      </c>
    </row>
    <row r="10" spans="1:23" x14ac:dyDescent="0.25">
      <c r="A10" s="44">
        <v>3</v>
      </c>
      <c r="B10" s="52" t="s">
        <v>19</v>
      </c>
      <c r="C10" s="70"/>
      <c r="D10" s="71"/>
      <c r="E10" s="71"/>
      <c r="F10" s="72">
        <v>30.68</v>
      </c>
      <c r="G10" s="49"/>
      <c r="H10" s="50"/>
      <c r="I10" s="49"/>
      <c r="J10" s="50"/>
      <c r="K10" s="59"/>
      <c r="L10" s="46">
        <v>985</v>
      </c>
      <c r="M10" s="247"/>
      <c r="N10" s="248"/>
      <c r="O10" s="248">
        <v>99</v>
      </c>
      <c r="P10" s="249">
        <v>687</v>
      </c>
      <c r="Q10" s="248"/>
      <c r="R10" s="249"/>
      <c r="S10" s="249"/>
      <c r="T10" s="250"/>
      <c r="U10" s="251">
        <v>99</v>
      </c>
      <c r="V10" s="251">
        <v>687</v>
      </c>
      <c r="W10" s="252">
        <f>P10/L10%</f>
        <v>69.746192893401016</v>
      </c>
    </row>
    <row r="11" spans="1:23" x14ac:dyDescent="0.25">
      <c r="A11" s="49">
        <v>4</v>
      </c>
      <c r="B11" s="52" t="s">
        <v>35</v>
      </c>
      <c r="C11" s="70"/>
      <c r="D11" s="71"/>
      <c r="E11" s="71"/>
      <c r="F11" s="72">
        <v>37</v>
      </c>
      <c r="G11" s="49"/>
      <c r="H11" s="50"/>
      <c r="I11" s="49"/>
      <c r="J11" s="50"/>
      <c r="K11" s="59"/>
      <c r="L11" s="46">
        <v>6520</v>
      </c>
      <c r="M11" s="184"/>
      <c r="N11" s="185"/>
      <c r="O11" s="185">
        <v>886</v>
      </c>
      <c r="P11" s="186">
        <v>6870</v>
      </c>
      <c r="Q11" s="185"/>
      <c r="R11" s="186"/>
      <c r="S11" s="186"/>
      <c r="T11" s="187"/>
      <c r="U11" s="188">
        <v>886</v>
      </c>
      <c r="V11" s="188">
        <v>6870</v>
      </c>
      <c r="W11" s="189">
        <v>92.837837837837839</v>
      </c>
    </row>
    <row r="12" spans="1:23" x14ac:dyDescent="0.25">
      <c r="A12" s="44">
        <v>5</v>
      </c>
      <c r="B12" s="52" t="s">
        <v>39</v>
      </c>
      <c r="C12" s="70"/>
      <c r="D12" s="71"/>
      <c r="E12" s="71"/>
      <c r="F12" s="72">
        <v>30.72</v>
      </c>
      <c r="G12" s="49"/>
      <c r="H12" s="50"/>
      <c r="I12" s="49"/>
      <c r="J12" s="50"/>
      <c r="K12" s="59"/>
      <c r="L12" s="46">
        <v>300</v>
      </c>
      <c r="M12" s="126"/>
      <c r="N12" s="127"/>
      <c r="O12" s="127">
        <v>48</v>
      </c>
      <c r="P12" s="128">
        <v>379</v>
      </c>
      <c r="Q12" s="127"/>
      <c r="R12" s="128"/>
      <c r="S12" s="128"/>
      <c r="T12" s="129"/>
      <c r="U12" s="130">
        <v>48</v>
      </c>
      <c r="V12" s="130">
        <v>379</v>
      </c>
      <c r="W12" s="131">
        <v>126</v>
      </c>
    </row>
    <row r="13" spans="1:23" x14ac:dyDescent="0.25">
      <c r="A13" s="49">
        <v>6</v>
      </c>
      <c r="B13" s="52" t="s">
        <v>21</v>
      </c>
      <c r="C13" s="70"/>
      <c r="D13" s="71"/>
      <c r="E13" s="71"/>
      <c r="F13" s="18" t="s">
        <v>53</v>
      </c>
      <c r="G13" s="49"/>
      <c r="H13" s="50"/>
      <c r="I13" s="49"/>
      <c r="J13" s="50"/>
      <c r="K13" s="59"/>
      <c r="L13" s="46">
        <v>4500</v>
      </c>
      <c r="M13" s="120"/>
      <c r="N13" s="121"/>
      <c r="O13" s="121">
        <v>380</v>
      </c>
      <c r="P13" s="122">
        <v>2519</v>
      </c>
      <c r="Q13" s="121"/>
      <c r="R13" s="122"/>
      <c r="S13" s="122"/>
      <c r="T13" s="123"/>
      <c r="U13" s="124">
        <v>380</v>
      </c>
      <c r="V13" s="124">
        <v>2519</v>
      </c>
      <c r="W13" s="125">
        <v>55.977777777777781</v>
      </c>
    </row>
    <row r="14" spans="1:23" x14ac:dyDescent="0.25">
      <c r="A14" s="44">
        <v>7</v>
      </c>
      <c r="B14" s="52" t="s">
        <v>20</v>
      </c>
      <c r="C14" s="70"/>
      <c r="D14" s="71"/>
      <c r="E14" s="71"/>
      <c r="F14" s="72">
        <v>34.97</v>
      </c>
      <c r="G14" s="49"/>
      <c r="H14" s="50"/>
      <c r="I14" s="49"/>
      <c r="J14" s="50"/>
      <c r="K14" s="59"/>
      <c r="L14" s="46">
        <v>1500</v>
      </c>
      <c r="M14" s="102"/>
      <c r="N14" s="103"/>
      <c r="O14" s="107">
        <v>130</v>
      </c>
      <c r="P14" s="105">
        <v>865</v>
      </c>
      <c r="Q14" s="107"/>
      <c r="R14" s="105"/>
      <c r="S14" s="105"/>
      <c r="T14" s="106"/>
      <c r="U14" s="104">
        <v>130</v>
      </c>
      <c r="V14" s="104">
        <v>865</v>
      </c>
      <c r="W14" s="113">
        <f>P14/L14%</f>
        <v>57.666666666666664</v>
      </c>
    </row>
    <row r="15" spans="1:23" ht="15.75" x14ac:dyDescent="0.25">
      <c r="A15" s="49">
        <v>8</v>
      </c>
      <c r="B15" s="69" t="s">
        <v>25</v>
      </c>
      <c r="C15" s="10"/>
      <c r="D15" s="11"/>
      <c r="E15" s="11"/>
      <c r="F15" s="73">
        <v>32.340000000000003</v>
      </c>
      <c r="G15" s="24"/>
      <c r="H15" s="50"/>
      <c r="I15" s="49"/>
      <c r="J15" s="50"/>
      <c r="K15" s="60"/>
      <c r="L15" s="50">
        <v>1607</v>
      </c>
      <c r="M15" s="152"/>
      <c r="N15" s="153"/>
      <c r="O15" s="154">
        <v>91</v>
      </c>
      <c r="P15" s="155">
        <v>742</v>
      </c>
      <c r="Q15" s="156"/>
      <c r="R15" s="157"/>
      <c r="S15" s="25"/>
      <c r="T15" s="26"/>
      <c r="U15" s="155">
        <v>91</v>
      </c>
      <c r="V15" s="155">
        <v>742</v>
      </c>
      <c r="W15" s="27">
        <v>46.172993154947108</v>
      </c>
    </row>
    <row r="16" spans="1:23" x14ac:dyDescent="0.25">
      <c r="A16" s="44">
        <v>9</v>
      </c>
      <c r="B16" s="52" t="s">
        <v>28</v>
      </c>
      <c r="C16" s="70"/>
      <c r="D16" s="71"/>
      <c r="E16" s="71"/>
      <c r="F16" s="72">
        <v>33.74</v>
      </c>
      <c r="G16" s="49"/>
      <c r="H16" s="50"/>
      <c r="I16" s="49"/>
      <c r="J16" s="50"/>
      <c r="K16" s="59"/>
      <c r="L16" s="46">
        <v>15000</v>
      </c>
      <c r="M16" s="114"/>
      <c r="N16" s="115"/>
      <c r="O16" s="115">
        <v>1170</v>
      </c>
      <c r="P16" s="116">
        <v>9358</v>
      </c>
      <c r="Q16" s="115"/>
      <c r="R16" s="116"/>
      <c r="S16" s="116"/>
      <c r="T16" s="117"/>
      <c r="U16" s="118">
        <v>1170</v>
      </c>
      <c r="V16" s="118">
        <v>9358</v>
      </c>
      <c r="W16" s="119">
        <v>62</v>
      </c>
    </row>
    <row r="17" spans="1:23" x14ac:dyDescent="0.25">
      <c r="A17" s="49">
        <v>10</v>
      </c>
      <c r="B17" s="52" t="s">
        <v>30</v>
      </c>
      <c r="C17" s="70"/>
      <c r="D17" s="71"/>
      <c r="E17" s="71"/>
      <c r="F17" s="72">
        <v>31.2</v>
      </c>
      <c r="G17" s="49"/>
      <c r="H17" s="50"/>
      <c r="I17" s="49"/>
      <c r="J17" s="50"/>
      <c r="K17" s="59"/>
      <c r="L17" s="46">
        <v>1470</v>
      </c>
      <c r="M17" s="178"/>
      <c r="N17" s="179"/>
      <c r="O17" s="179">
        <v>224</v>
      </c>
      <c r="P17" s="180">
        <v>1260</v>
      </c>
      <c r="Q17" s="179"/>
      <c r="R17" s="180"/>
      <c r="S17" s="180"/>
      <c r="T17" s="181"/>
      <c r="U17" s="182">
        <v>224</v>
      </c>
      <c r="V17" s="182">
        <v>1260</v>
      </c>
      <c r="W17" s="183">
        <f>P17/L17%</f>
        <v>85.714285714285722</v>
      </c>
    </row>
    <row r="18" spans="1:23" x14ac:dyDescent="0.25">
      <c r="A18" s="44">
        <v>11</v>
      </c>
      <c r="B18" s="52" t="s">
        <v>48</v>
      </c>
      <c r="C18" s="70"/>
      <c r="D18" s="71"/>
      <c r="E18" s="71"/>
      <c r="F18" s="72">
        <v>43.96</v>
      </c>
      <c r="G18" s="49"/>
      <c r="H18" s="50"/>
      <c r="I18" s="49"/>
      <c r="J18" s="50"/>
      <c r="K18" s="59"/>
      <c r="L18" s="46">
        <v>2460</v>
      </c>
      <c r="M18" s="172"/>
      <c r="N18" s="173"/>
      <c r="O18" s="173">
        <v>77</v>
      </c>
      <c r="P18" s="174">
        <v>503</v>
      </c>
      <c r="Q18" s="173"/>
      <c r="R18" s="174"/>
      <c r="S18" s="174"/>
      <c r="T18" s="175"/>
      <c r="U18" s="176">
        <v>77</v>
      </c>
      <c r="V18" s="176">
        <v>503</v>
      </c>
      <c r="W18" s="177">
        <v>20.447154471544714</v>
      </c>
    </row>
    <row r="19" spans="1:23" x14ac:dyDescent="0.25">
      <c r="A19" s="49">
        <v>12</v>
      </c>
      <c r="B19" s="69" t="s">
        <v>38</v>
      </c>
      <c r="C19" s="70"/>
      <c r="D19" s="71"/>
      <c r="E19" s="71"/>
      <c r="F19" s="34">
        <v>35.5</v>
      </c>
      <c r="G19" s="49"/>
      <c r="H19" s="50"/>
      <c r="I19" s="49"/>
      <c r="J19" s="50"/>
      <c r="K19" s="59"/>
      <c r="L19" s="23">
        <v>3730</v>
      </c>
      <c r="M19" s="227"/>
      <c r="N19" s="228"/>
      <c r="O19" s="228">
        <v>279</v>
      </c>
      <c r="P19" s="229">
        <v>1842</v>
      </c>
      <c r="Q19" s="228"/>
      <c r="R19" s="229"/>
      <c r="S19" s="229"/>
      <c r="T19" s="230"/>
      <c r="U19" s="231">
        <v>279</v>
      </c>
      <c r="V19" s="231">
        <v>1842</v>
      </c>
      <c r="W19" s="232">
        <v>49.383378016085793</v>
      </c>
    </row>
    <row r="20" spans="1:23" x14ac:dyDescent="0.25">
      <c r="A20" s="44">
        <v>13</v>
      </c>
      <c r="B20" s="20" t="s">
        <v>47</v>
      </c>
      <c r="C20" s="36"/>
      <c r="D20" s="37"/>
      <c r="E20" s="37"/>
      <c r="F20" s="38">
        <v>33.659999999999997</v>
      </c>
      <c r="G20" s="39"/>
      <c r="H20" s="40"/>
      <c r="I20" s="39"/>
      <c r="J20" s="40"/>
      <c r="K20" s="41"/>
      <c r="L20" s="42">
        <v>5500</v>
      </c>
      <c r="M20" s="190"/>
      <c r="N20" s="191"/>
      <c r="O20" s="191">
        <v>375</v>
      </c>
      <c r="P20" s="192">
        <v>3540</v>
      </c>
      <c r="Q20" s="191"/>
      <c r="R20" s="192"/>
      <c r="S20" s="192"/>
      <c r="T20" s="193"/>
      <c r="U20" s="194">
        <v>375</v>
      </c>
      <c r="V20" s="194">
        <v>3540</v>
      </c>
      <c r="W20" s="30">
        <v>64</v>
      </c>
    </row>
    <row r="21" spans="1:23" x14ac:dyDescent="0.25">
      <c r="A21" s="49">
        <v>14</v>
      </c>
      <c r="B21" s="52" t="s">
        <v>40</v>
      </c>
      <c r="C21" s="70"/>
      <c r="D21" s="71"/>
      <c r="E21" s="71"/>
      <c r="F21" s="72">
        <v>0</v>
      </c>
      <c r="G21" s="49"/>
      <c r="H21" s="50"/>
      <c r="I21" s="49"/>
      <c r="J21" s="50"/>
      <c r="K21" s="59"/>
      <c r="L21" s="46">
        <v>0</v>
      </c>
      <c r="M21" s="44"/>
      <c r="N21" s="45"/>
      <c r="O21" s="45"/>
      <c r="P21" s="47"/>
      <c r="Q21" s="45"/>
      <c r="R21" s="47"/>
      <c r="S21" s="47"/>
      <c r="T21" s="48"/>
      <c r="U21" s="51"/>
      <c r="V21" s="51">
        <v>0</v>
      </c>
      <c r="W21" s="33"/>
    </row>
    <row r="22" spans="1:23" x14ac:dyDescent="0.25">
      <c r="A22" s="44">
        <v>15</v>
      </c>
      <c r="B22" s="52" t="s">
        <v>42</v>
      </c>
      <c r="C22" s="70"/>
      <c r="D22" s="71"/>
      <c r="E22" s="71"/>
      <c r="F22" s="72">
        <v>39.58</v>
      </c>
      <c r="G22" s="49"/>
      <c r="H22" s="50"/>
      <c r="I22" s="49"/>
      <c r="J22" s="50"/>
      <c r="K22" s="59"/>
      <c r="L22" s="46">
        <v>1000</v>
      </c>
      <c r="M22" s="140"/>
      <c r="N22" s="141"/>
      <c r="O22" s="141">
        <v>62</v>
      </c>
      <c r="P22" s="142">
        <v>332</v>
      </c>
      <c r="Q22" s="141"/>
      <c r="R22" s="142"/>
      <c r="S22" s="142" t="s">
        <v>52</v>
      </c>
      <c r="T22" s="143" t="s">
        <v>52</v>
      </c>
      <c r="U22" s="144">
        <v>62</v>
      </c>
      <c r="V22" s="144">
        <v>332</v>
      </c>
      <c r="W22" s="145">
        <f>P22/L22%</f>
        <v>33.200000000000003</v>
      </c>
    </row>
    <row r="23" spans="1:23" x14ac:dyDescent="0.25">
      <c r="A23" s="49">
        <v>16</v>
      </c>
      <c r="B23" s="20" t="s">
        <v>41</v>
      </c>
      <c r="C23" s="70"/>
      <c r="D23" s="71"/>
      <c r="E23" s="71"/>
      <c r="F23" s="64">
        <v>0</v>
      </c>
      <c r="G23" s="49"/>
      <c r="H23" s="50"/>
      <c r="I23" s="49"/>
      <c r="J23" s="50"/>
      <c r="K23" s="59"/>
      <c r="L23" s="46">
        <v>0</v>
      </c>
      <c r="M23" s="44"/>
      <c r="N23" s="45"/>
      <c r="O23" s="45"/>
      <c r="P23" s="47"/>
      <c r="Q23" s="45"/>
      <c r="R23" s="47"/>
      <c r="S23" s="47"/>
      <c r="T23" s="48"/>
      <c r="U23" s="51"/>
      <c r="V23" s="51">
        <v>0</v>
      </c>
      <c r="W23" s="22"/>
    </row>
    <row r="24" spans="1:23" x14ac:dyDescent="0.25">
      <c r="A24" s="44">
        <v>17</v>
      </c>
      <c r="B24" s="52" t="s">
        <v>26</v>
      </c>
      <c r="C24" s="70"/>
      <c r="D24" s="71"/>
      <c r="E24" s="71"/>
      <c r="F24" s="72">
        <v>38.28</v>
      </c>
      <c r="G24" s="49"/>
      <c r="H24" s="50"/>
      <c r="I24" s="49"/>
      <c r="J24" s="50"/>
      <c r="K24" s="59"/>
      <c r="L24" s="46">
        <v>12000</v>
      </c>
      <c r="M24" s="160"/>
      <c r="N24" s="161"/>
      <c r="O24" s="161">
        <v>1350</v>
      </c>
      <c r="P24" s="162">
        <v>7800</v>
      </c>
      <c r="Q24" s="161"/>
      <c r="R24" s="162"/>
      <c r="S24" s="162"/>
      <c r="T24" s="163"/>
      <c r="U24" s="164">
        <v>1350</v>
      </c>
      <c r="V24" s="164">
        <v>7800</v>
      </c>
      <c r="W24" s="165">
        <f>P24/L24%</f>
        <v>65</v>
      </c>
    </row>
    <row r="25" spans="1:23" x14ac:dyDescent="0.25">
      <c r="A25" s="49">
        <v>18</v>
      </c>
      <c r="B25" s="52" t="s">
        <v>34</v>
      </c>
      <c r="C25" s="70"/>
      <c r="D25" s="71"/>
      <c r="E25" s="71"/>
      <c r="F25" s="72">
        <v>40.92</v>
      </c>
      <c r="G25" s="49"/>
      <c r="H25" s="50"/>
      <c r="I25" s="49"/>
      <c r="J25" s="50">
        <v>55.64</v>
      </c>
      <c r="K25" s="59"/>
      <c r="L25" s="46">
        <v>7500</v>
      </c>
      <c r="M25" s="201"/>
      <c r="N25" s="202"/>
      <c r="O25" s="202">
        <v>1195</v>
      </c>
      <c r="P25" s="203">
        <v>5974</v>
      </c>
      <c r="Q25" s="202"/>
      <c r="R25" s="203"/>
      <c r="S25" s="203">
        <v>97</v>
      </c>
      <c r="T25" s="204">
        <v>483</v>
      </c>
      <c r="U25" s="205">
        <v>1292</v>
      </c>
      <c r="V25" s="205">
        <v>6457</v>
      </c>
      <c r="W25" s="206">
        <f>P25/L25%</f>
        <v>79.653333333333336</v>
      </c>
    </row>
    <row r="26" spans="1:23" x14ac:dyDescent="0.25">
      <c r="A26" s="44">
        <v>19</v>
      </c>
      <c r="B26" s="52" t="s">
        <v>17</v>
      </c>
      <c r="C26" s="70"/>
      <c r="D26" s="71"/>
      <c r="E26" s="71"/>
      <c r="F26" s="72">
        <v>30.67</v>
      </c>
      <c r="G26" s="49"/>
      <c r="H26" s="50"/>
      <c r="I26" s="49"/>
      <c r="J26" s="50"/>
      <c r="K26" s="59"/>
      <c r="L26" s="46">
        <v>3600</v>
      </c>
      <c r="M26" s="207"/>
      <c r="N26" s="208"/>
      <c r="O26" s="208">
        <v>143</v>
      </c>
      <c r="P26" s="209">
        <v>1322</v>
      </c>
      <c r="Q26" s="208"/>
      <c r="R26" s="209"/>
      <c r="S26" s="209"/>
      <c r="T26" s="210"/>
      <c r="U26" s="211">
        <v>143</v>
      </c>
      <c r="V26" s="211">
        <v>1322</v>
      </c>
      <c r="W26" s="212">
        <v>36.722222222222221</v>
      </c>
    </row>
    <row r="27" spans="1:23" x14ac:dyDescent="0.25">
      <c r="A27" s="49">
        <v>20</v>
      </c>
      <c r="B27" s="52" t="s">
        <v>44</v>
      </c>
      <c r="C27" s="62"/>
      <c r="D27" s="53"/>
      <c r="E27" s="53"/>
      <c r="F27" s="58">
        <v>40.5</v>
      </c>
      <c r="G27" s="62"/>
      <c r="H27" s="54"/>
      <c r="I27" s="62"/>
      <c r="J27" s="54"/>
      <c r="K27" s="63"/>
      <c r="L27" s="54">
        <v>2740</v>
      </c>
      <c r="M27" s="146"/>
      <c r="N27" s="147"/>
      <c r="O27" s="148">
        <v>338</v>
      </c>
      <c r="P27" s="149">
        <v>2707</v>
      </c>
      <c r="Q27" s="147"/>
      <c r="R27" s="148"/>
      <c r="S27" s="148"/>
      <c r="T27" s="149"/>
      <c r="U27" s="150">
        <v>338</v>
      </c>
      <c r="V27" s="150">
        <v>2707</v>
      </c>
      <c r="W27" s="151">
        <v>99</v>
      </c>
    </row>
    <row r="28" spans="1:23" x14ac:dyDescent="0.25">
      <c r="A28" s="44">
        <v>21</v>
      </c>
      <c r="B28" s="69" t="s">
        <v>37</v>
      </c>
      <c r="C28" s="70"/>
      <c r="D28" s="71"/>
      <c r="E28" s="71"/>
      <c r="F28" s="18">
        <v>38</v>
      </c>
      <c r="G28" s="67"/>
      <c r="H28" s="68"/>
      <c r="I28" s="67"/>
      <c r="J28" s="68"/>
      <c r="K28" s="28"/>
      <c r="L28" s="29">
        <v>12900</v>
      </c>
      <c r="M28" s="233"/>
      <c r="N28" s="234"/>
      <c r="O28" s="219">
        <v>925</v>
      </c>
      <c r="P28" s="158">
        <v>6744</v>
      </c>
      <c r="Q28" s="219"/>
      <c r="R28" s="158"/>
      <c r="S28" s="158"/>
      <c r="T28" s="159"/>
      <c r="U28" s="246">
        <v>925</v>
      </c>
      <c r="V28" s="246">
        <v>6744</v>
      </c>
      <c r="W28" s="235">
        <v>52</v>
      </c>
    </row>
    <row r="29" spans="1:23" x14ac:dyDescent="0.25">
      <c r="A29" s="49">
        <v>22</v>
      </c>
      <c r="B29" s="52" t="s">
        <v>33</v>
      </c>
      <c r="C29" s="70"/>
      <c r="D29" s="71"/>
      <c r="E29" s="71"/>
      <c r="F29" s="72">
        <v>30.67</v>
      </c>
      <c r="G29" s="49"/>
      <c r="H29" s="50"/>
      <c r="I29" s="49"/>
      <c r="J29" s="50"/>
      <c r="K29" s="59"/>
      <c r="L29" s="46">
        <v>3018</v>
      </c>
      <c r="M29" s="166"/>
      <c r="N29" s="167"/>
      <c r="O29" s="167">
        <v>72</v>
      </c>
      <c r="P29" s="168">
        <v>616</v>
      </c>
      <c r="Q29" s="167"/>
      <c r="R29" s="168"/>
      <c r="S29" s="168"/>
      <c r="T29" s="169"/>
      <c r="U29" s="170">
        <v>72</v>
      </c>
      <c r="V29" s="170">
        <v>616</v>
      </c>
      <c r="W29" s="171">
        <f>P29/L29%</f>
        <v>20.410868124585818</v>
      </c>
    </row>
    <row r="30" spans="1:23" x14ac:dyDescent="0.25">
      <c r="A30" s="44">
        <v>23</v>
      </c>
      <c r="B30" s="52" t="s">
        <v>31</v>
      </c>
      <c r="C30" s="70"/>
      <c r="D30" s="71"/>
      <c r="E30" s="71"/>
      <c r="F30" s="34">
        <v>33.74</v>
      </c>
      <c r="G30" s="49"/>
      <c r="H30" s="66">
        <v>67.489999999999995</v>
      </c>
      <c r="I30" s="49"/>
      <c r="J30" s="50"/>
      <c r="K30" s="59"/>
      <c r="L30" s="46">
        <v>6000</v>
      </c>
      <c r="M30" s="213"/>
      <c r="N30" s="214"/>
      <c r="O30" s="214">
        <v>289</v>
      </c>
      <c r="P30" s="215">
        <v>2318</v>
      </c>
      <c r="Q30" s="214"/>
      <c r="R30" s="215"/>
      <c r="S30" s="215"/>
      <c r="T30" s="216"/>
      <c r="U30" s="217">
        <v>289</v>
      </c>
      <c r="V30" s="217">
        <v>2318</v>
      </c>
      <c r="W30" s="218">
        <f>P30/L30%</f>
        <v>38.633333333333333</v>
      </c>
    </row>
    <row r="31" spans="1:23" x14ac:dyDescent="0.25">
      <c r="A31" s="49">
        <v>24</v>
      </c>
      <c r="B31" s="52" t="s">
        <v>18</v>
      </c>
      <c r="C31" s="70"/>
      <c r="D31" s="71"/>
      <c r="E31" s="71">
        <v>30.7</v>
      </c>
      <c r="F31" s="72">
        <v>30.7</v>
      </c>
      <c r="G31" s="49"/>
      <c r="H31" s="50"/>
      <c r="I31" s="49"/>
      <c r="J31" s="50"/>
      <c r="K31" s="59"/>
      <c r="L31" s="46">
        <v>23670</v>
      </c>
      <c r="M31" s="220"/>
      <c r="N31" s="221"/>
      <c r="O31" s="221">
        <v>569</v>
      </c>
      <c r="P31" s="222">
        <v>4770</v>
      </c>
      <c r="Q31" s="221"/>
      <c r="R31" s="222"/>
      <c r="S31" s="222"/>
      <c r="T31" s="223"/>
      <c r="U31" s="224">
        <v>569</v>
      </c>
      <c r="V31" s="224">
        <v>4770</v>
      </c>
      <c r="W31" s="226">
        <v>20.15209125475285</v>
      </c>
    </row>
    <row r="32" spans="1:23" x14ac:dyDescent="0.25">
      <c r="A32" s="44">
        <v>25</v>
      </c>
      <c r="B32" s="2" t="s">
        <v>24</v>
      </c>
      <c r="C32" s="3"/>
      <c r="D32" s="4"/>
      <c r="E32" s="4"/>
      <c r="F32" s="5">
        <v>36</v>
      </c>
      <c r="G32" s="6"/>
      <c r="H32" s="7">
        <v>66.58</v>
      </c>
      <c r="I32" s="6"/>
      <c r="J32" s="7"/>
      <c r="K32" s="8"/>
      <c r="L32" s="9">
        <v>18900</v>
      </c>
      <c r="M32" s="132"/>
      <c r="N32" s="133"/>
      <c r="O32" s="139">
        <v>1053</v>
      </c>
      <c r="P32" s="137">
        <v>8426</v>
      </c>
      <c r="Q32" s="139">
        <v>177</v>
      </c>
      <c r="R32" s="137">
        <v>706</v>
      </c>
      <c r="S32" s="134"/>
      <c r="T32" s="135"/>
      <c r="U32" s="136"/>
      <c r="V32" s="136">
        <v>9132</v>
      </c>
      <c r="W32" s="138">
        <v>48.317460317460323</v>
      </c>
    </row>
    <row r="33" spans="1:23" x14ac:dyDescent="0.25">
      <c r="A33" s="49">
        <v>26</v>
      </c>
      <c r="B33" s="52" t="s">
        <v>27</v>
      </c>
      <c r="C33" s="12"/>
      <c r="D33" s="13"/>
      <c r="E33" s="13"/>
      <c r="F33" s="72">
        <v>39.92</v>
      </c>
      <c r="G33" s="14"/>
      <c r="H33" s="15"/>
      <c r="I33" s="14"/>
      <c r="J33" s="15"/>
      <c r="K33" s="16"/>
      <c r="L33" s="46">
        <v>833</v>
      </c>
      <c r="M33" s="17"/>
      <c r="N33" s="236"/>
      <c r="O33" s="238">
        <v>274</v>
      </c>
      <c r="P33" s="239">
        <v>1694</v>
      </c>
      <c r="Q33" s="236"/>
      <c r="R33" s="243"/>
      <c r="S33" s="243"/>
      <c r="T33" s="244"/>
      <c r="U33" s="241">
        <f>O33</f>
        <v>274</v>
      </c>
      <c r="V33" s="241">
        <f>P33</f>
        <v>1694</v>
      </c>
      <c r="W33" s="245">
        <f>P33/L33*100</f>
        <v>203.36134453781511</v>
      </c>
    </row>
    <row r="34" spans="1:23" x14ac:dyDescent="0.25">
      <c r="A34" s="44">
        <v>27</v>
      </c>
      <c r="B34" s="52" t="s">
        <v>36</v>
      </c>
      <c r="C34" s="70"/>
      <c r="D34" s="71"/>
      <c r="E34" s="71"/>
      <c r="F34" s="72">
        <v>30.36</v>
      </c>
      <c r="G34" s="49"/>
      <c r="H34" s="50"/>
      <c r="I34" s="49"/>
      <c r="J34" s="50"/>
      <c r="K34" s="59"/>
      <c r="L34" s="46">
        <v>3636</v>
      </c>
      <c r="M34" s="108"/>
      <c r="N34" s="109"/>
      <c r="O34" s="109">
        <v>31</v>
      </c>
      <c r="P34" s="110">
        <v>242</v>
      </c>
      <c r="Q34" s="109"/>
      <c r="R34" s="110"/>
      <c r="S34" s="110"/>
      <c r="T34" s="111"/>
      <c r="U34" s="112">
        <f>O34</f>
        <v>31</v>
      </c>
      <c r="V34" s="112">
        <f>P34</f>
        <v>242</v>
      </c>
      <c r="W34" s="113">
        <f>P34/L34%</f>
        <v>6.6556655665566558</v>
      </c>
    </row>
    <row r="35" spans="1:23" x14ac:dyDescent="0.25">
      <c r="A35" s="49">
        <v>28</v>
      </c>
      <c r="B35" s="52" t="s">
        <v>32</v>
      </c>
      <c r="C35" s="70"/>
      <c r="D35" s="71"/>
      <c r="E35" s="71"/>
      <c r="F35" s="72">
        <v>32</v>
      </c>
      <c r="G35" s="49"/>
      <c r="H35" s="50">
        <v>74.14</v>
      </c>
      <c r="I35" s="49"/>
      <c r="J35" s="50"/>
      <c r="K35" s="59"/>
      <c r="L35" s="31">
        <v>10900</v>
      </c>
      <c r="M35" s="247"/>
      <c r="N35" s="248"/>
      <c r="O35" s="248">
        <v>365</v>
      </c>
      <c r="P35" s="249">
        <v>2920.3</v>
      </c>
      <c r="Q35" s="248"/>
      <c r="R35" s="249"/>
      <c r="S35" s="249"/>
      <c r="T35" s="250"/>
      <c r="U35" s="251">
        <v>365</v>
      </c>
      <c r="V35" s="21">
        <v>2920.3</v>
      </c>
      <c r="W35" s="252">
        <f>P35/L35%</f>
        <v>26.791743119266055</v>
      </c>
    </row>
    <row r="36" spans="1:23" x14ac:dyDescent="0.25">
      <c r="A36" s="44">
        <v>29</v>
      </c>
      <c r="B36" s="52" t="s">
        <v>29</v>
      </c>
      <c r="C36" s="70"/>
      <c r="D36" s="71"/>
      <c r="E36" s="71"/>
      <c r="F36" s="72">
        <v>30.68</v>
      </c>
      <c r="G36" s="49"/>
      <c r="H36" s="50"/>
      <c r="I36" s="49"/>
      <c r="J36" s="50"/>
      <c r="K36" s="59"/>
      <c r="L36" s="46">
        <v>9090</v>
      </c>
      <c r="M36" s="220"/>
      <c r="N36" s="221"/>
      <c r="O36" s="221">
        <v>498</v>
      </c>
      <c r="P36" s="222">
        <v>3858</v>
      </c>
      <c r="Q36" s="221"/>
      <c r="R36" s="222"/>
      <c r="S36" s="222"/>
      <c r="T36" s="223"/>
      <c r="U36" s="221">
        <v>498</v>
      </c>
      <c r="V36" s="222">
        <v>3858</v>
      </c>
      <c r="W36" s="225">
        <f>P36/L36%</f>
        <v>42.442244224422438</v>
      </c>
    </row>
    <row r="37" spans="1:23" x14ac:dyDescent="0.25">
      <c r="A37" s="49">
        <v>30</v>
      </c>
      <c r="B37" s="52" t="s">
        <v>43</v>
      </c>
      <c r="C37" s="70"/>
      <c r="D37" s="71"/>
      <c r="E37" s="71"/>
      <c r="F37" s="72">
        <v>37</v>
      </c>
      <c r="G37" s="49"/>
      <c r="H37" s="50">
        <v>67.2</v>
      </c>
      <c r="I37" s="49"/>
      <c r="J37" s="50"/>
      <c r="K37" s="59"/>
      <c r="L37" s="46">
        <v>11000</v>
      </c>
      <c r="M37" s="195"/>
      <c r="N37" s="196"/>
      <c r="O37" s="196">
        <v>2266</v>
      </c>
      <c r="P37" s="197">
        <v>10226</v>
      </c>
      <c r="Q37" s="196">
        <v>102</v>
      </c>
      <c r="R37" s="197">
        <v>288</v>
      </c>
      <c r="S37" s="197"/>
      <c r="T37" s="198"/>
      <c r="U37" s="199">
        <v>2368</v>
      </c>
      <c r="V37" s="199">
        <v>10514</v>
      </c>
      <c r="W37" s="200">
        <f>P37/L37%</f>
        <v>92.963636363636368</v>
      </c>
    </row>
    <row r="38" spans="1:23" x14ac:dyDescent="0.25">
      <c r="A38" s="44">
        <v>31</v>
      </c>
      <c r="B38" s="52" t="s">
        <v>46</v>
      </c>
      <c r="C38" s="70"/>
      <c r="D38" s="71"/>
      <c r="E38" s="71"/>
      <c r="F38" s="72">
        <v>42.75</v>
      </c>
      <c r="G38" s="49"/>
      <c r="H38" s="50"/>
      <c r="I38" s="49"/>
      <c r="J38" s="50">
        <v>62</v>
      </c>
      <c r="K38" s="59"/>
      <c r="L38" s="46">
        <v>3640</v>
      </c>
      <c r="M38" s="96"/>
      <c r="N38" s="97"/>
      <c r="O38" s="97"/>
      <c r="P38" s="98"/>
      <c r="Q38" s="97"/>
      <c r="R38" s="98"/>
      <c r="S38" s="98">
        <v>152</v>
      </c>
      <c r="T38" s="99">
        <v>910</v>
      </c>
      <c r="U38" s="100">
        <v>152</v>
      </c>
      <c r="V38" s="100">
        <v>910</v>
      </c>
      <c r="W38" s="101">
        <v>25</v>
      </c>
    </row>
    <row r="39" spans="1:23" ht="15.75" thickBot="1" x14ac:dyDescent="0.3">
      <c r="A39" s="49">
        <v>32</v>
      </c>
      <c r="B39" s="52" t="s">
        <v>23</v>
      </c>
      <c r="C39" s="70">
        <v>14.4</v>
      </c>
      <c r="D39" s="71">
        <v>14.52</v>
      </c>
      <c r="E39" s="71"/>
      <c r="F39" s="72">
        <v>31.25</v>
      </c>
      <c r="G39" s="49"/>
      <c r="H39" s="50"/>
      <c r="I39" s="49"/>
      <c r="J39" s="50">
        <v>62.5</v>
      </c>
      <c r="K39" s="59">
        <v>0</v>
      </c>
      <c r="L39" s="46">
        <v>400</v>
      </c>
      <c r="M39" s="237">
        <v>2</v>
      </c>
      <c r="N39" s="238">
        <v>9</v>
      </c>
      <c r="O39" s="238">
        <v>42</v>
      </c>
      <c r="P39" s="239">
        <v>322</v>
      </c>
      <c r="Q39" s="238"/>
      <c r="R39" s="239"/>
      <c r="S39" s="239"/>
      <c r="T39" s="240"/>
      <c r="U39" s="241">
        <v>44</v>
      </c>
      <c r="V39" s="241">
        <v>331</v>
      </c>
      <c r="W39" s="245">
        <f>P39/L39%</f>
        <v>80.5</v>
      </c>
    </row>
    <row r="40" spans="1:23" ht="23.25" customHeight="1" thickBot="1" x14ac:dyDescent="0.3">
      <c r="A40" s="55"/>
      <c r="B40" s="1" t="s">
        <v>54</v>
      </c>
      <c r="C40" s="65"/>
      <c r="D40" s="65"/>
      <c r="E40" s="65"/>
      <c r="F40" s="65"/>
      <c r="G40" s="65"/>
      <c r="H40" s="65"/>
      <c r="I40" s="65"/>
      <c r="J40" s="65"/>
      <c r="K40" s="56"/>
      <c r="L40" s="57">
        <f>SUM(L8:L39)</f>
        <v>234399</v>
      </c>
      <c r="M40" s="242">
        <f t="shared" ref="M40:V40" si="0">SUM(M8:M39)</f>
        <v>2</v>
      </c>
      <c r="N40" s="242">
        <f t="shared" si="0"/>
        <v>9</v>
      </c>
      <c r="O40" s="242">
        <f t="shared" si="0"/>
        <v>19335</v>
      </c>
      <c r="P40" s="242">
        <f t="shared" si="0"/>
        <v>126055.3</v>
      </c>
      <c r="Q40" s="242">
        <f t="shared" si="0"/>
        <v>279</v>
      </c>
      <c r="R40" s="242">
        <f t="shared" si="0"/>
        <v>994</v>
      </c>
      <c r="S40" s="242">
        <f t="shared" si="0"/>
        <v>249</v>
      </c>
      <c r="T40" s="242">
        <f t="shared" si="0"/>
        <v>1393</v>
      </c>
      <c r="U40" s="242">
        <f t="shared" si="0"/>
        <v>18635</v>
      </c>
      <c r="V40" s="242">
        <f t="shared" si="0"/>
        <v>128451.3</v>
      </c>
      <c r="W40" s="32"/>
    </row>
    <row r="43" spans="1:23" x14ac:dyDescent="0.25">
      <c r="V43" s="19"/>
    </row>
  </sheetData>
  <mergeCells count="16">
    <mergeCell ref="U5:W5"/>
    <mergeCell ref="A2:W2"/>
    <mergeCell ref="A3:W3"/>
    <mergeCell ref="A4:A6"/>
    <mergeCell ref="B4:B6"/>
    <mergeCell ref="C4:F4"/>
    <mergeCell ref="G4:H5"/>
    <mergeCell ref="I4:J5"/>
    <mergeCell ref="K4:L4"/>
    <mergeCell ref="M4:W4"/>
    <mergeCell ref="C5:D5"/>
    <mergeCell ref="E5:F5"/>
    <mergeCell ref="M5:N5"/>
    <mergeCell ref="O5:P5"/>
    <mergeCell ref="Q5:R5"/>
    <mergeCell ref="S5:T5"/>
  </mergeCells>
  <pageMargins left="0.7" right="0.7" top="0.75" bottom="0.75" header="0.3" footer="0.3"/>
  <pageSetup paperSize="9" scale="5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30.09.2026г.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ЮИДП</cp:lastModifiedBy>
  <cp:lastPrinted>2026-09-16T12:14:58Z</cp:lastPrinted>
  <dcterms:created xsi:type="dcterms:W3CDTF">2023-07-12T05:07:59Z</dcterms:created>
  <dcterms:modified xsi:type="dcterms:W3CDTF">2026-10-05T06:32:00Z</dcterms:modified>
</cp:coreProperties>
</file>